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windows\Documents\Codex\2026-09-24\ni-zhi\outputs\miaoclaw-product-v2\demo\office\"/>
    </mc:Choice>
  </mc:AlternateContent>
  <xr:revisionPtr revIDLastSave="0" documentId="13_ncr:1_{89355FC3-6E81-4F3D-8A86-C8682134D7DD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预算概览" sheetId="1" r:id="rId1"/>
    <sheet name="预算明细" sheetId="2" r:id="rId2"/>
  </sheets>
  <definedNames>
    <definedName name="_xlnm.Print_Area" localSheetId="0">预算概览!$A$1:$N$28</definedName>
    <definedName name="_xlnm.Print_Area" localSheetId="1">预算明细!$A$1:$I$10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2" l="1"/>
  <c r="E6" i="2"/>
  <c r="E5" i="2"/>
  <c r="E4" i="2"/>
  <c r="I4" i="2" s="1"/>
  <c r="B14" i="1" s="1"/>
  <c r="E3" i="2"/>
  <c r="I3" i="2" s="1"/>
  <c r="B13" i="1" s="1"/>
  <c r="E2" i="2"/>
  <c r="E8" i="2" s="1"/>
  <c r="I5" i="2" l="1"/>
  <c r="B15" i="1" s="1"/>
  <c r="E9" i="2"/>
  <c r="G6" i="1" s="1"/>
  <c r="D6" i="1"/>
  <c r="E10" i="2"/>
  <c r="J6" i="1" s="1"/>
  <c r="I2" i="2"/>
  <c r="B12" i="1" s="1"/>
</calcChain>
</file>

<file path=xl/sharedStrings.xml><?xml version="1.0" encoding="utf-8"?>
<sst xmlns="http://schemas.openxmlformats.org/spreadsheetml/2006/main" count="47" uniqueCount="36">
  <si>
    <t>山野之间</t>
  </si>
  <si>
    <t>24人 · 两天一夜 · 演示预算</t>
  </si>
  <si>
    <t>预算上限</t>
  </si>
  <si>
    <t>预计支出</t>
  </si>
  <si>
    <t>人均费用</t>
  </si>
  <si>
    <t>预算余额</t>
  </si>
  <si>
    <t>类别</t>
  </si>
  <si>
    <t>金额</t>
  </si>
  <si>
    <t>交通</t>
  </si>
  <si>
    <t>住宿</t>
  </si>
  <si>
    <t>餐饮</t>
  </si>
  <si>
    <t>活动与保障</t>
  </si>
  <si>
    <t>演示估算，实际费用以确认为准。</t>
  </si>
  <si>
    <t>项目</t>
  </si>
  <si>
    <t>数量</t>
  </si>
  <si>
    <t>单位</t>
  </si>
  <si>
    <t>单价</t>
  </si>
  <si>
    <t>说明</t>
  </si>
  <si>
    <t>类别汇总</t>
  </si>
  <si>
    <t>往返交通</t>
  </si>
  <si>
    <t>车次</t>
  </si>
  <si>
    <t>往返包车估算</t>
  </si>
  <si>
    <t>间夜</t>
  </si>
  <si>
    <t>24人双人间</t>
  </si>
  <si>
    <t>人餐</t>
  </si>
  <si>
    <t>两餐估算</t>
  </si>
  <si>
    <t>轻徒步活动</t>
  </si>
  <si>
    <t>人</t>
  </si>
  <si>
    <t>低强度活动</t>
  </si>
  <si>
    <t>保险</t>
  </si>
  <si>
    <t>两日估算</t>
  </si>
  <si>
    <t>补给</t>
  </si>
  <si>
    <t>饮水和基础物资</t>
  </si>
  <si>
    <t>合计</t>
  </si>
  <si>
    <t>人均</t>
  </si>
  <si>
    <t>类别金额对比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</si>
</sst>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family val="2"/>
      <scheme val="minor"/>
    </font>
    <font>
      <b/>
      <sz val="28"/>
      <color rgb="FF2C4A3B"/>
      <name val="Microsoft YaHei"/>
      <family val="2"/>
      <charset val="134"/>
    </font>
    <font>
      <sz val="12"/>
      <color rgb="FFC76D45"/>
      <name val="Microsoft YaHei"/>
      <family val="2"/>
      <charset val="134"/>
    </font>
    <font>
      <b/>
      <sz val="11"/>
      <color rgb="FF808080"/>
      <name val="Microsoft YaHei"/>
      <family val="2"/>
      <charset val="134"/>
    </font>
    <font>
      <b/>
      <sz val="22"/>
      <color rgb="FF2C4A3B"/>
      <name val="Microsoft YaHei"/>
      <family val="2"/>
      <charset val="134"/>
    </font>
    <font>
      <b/>
      <sz val="22"/>
      <color rgb="FFC76D45"/>
      <name val="Microsoft YaHei"/>
      <family val="2"/>
      <charset val="134"/>
    </font>
    <font>
      <b/>
      <sz val="11"/>
      <color rgb="FFF5F0E8"/>
      <name val="Microsoft YaHei"/>
      <family val="2"/>
      <charset val="134"/>
    </font>
    <font>
      <sz val="10"/>
      <color rgb="FF808080"/>
      <name val="Microsoft YaHei"/>
      <family val="2"/>
      <charset val="134"/>
    </font>
    <font>
      <sz val="11"/>
      <name val="Microsoft YaHei"/>
      <family val="2"/>
      <charset val="134"/>
    </font>
    <font>
      <b/>
      <sz val="11"/>
      <color rgb="FFFFFFFF"/>
      <name val="Microsoft YaHei"/>
      <family val="2"/>
      <charset val="134"/>
    </font>
    <font>
      <b/>
      <sz val="11"/>
      <name val="Microsoft YaHei"/>
      <family val="2"/>
      <charset val="134"/>
    </font>
    <font>
      <b/>
      <sz val="11"/>
      <color rgb="FF2C4A3B"/>
      <name val="Microsoft YaHei"/>
      <family val="2"/>
      <charset val="134"/>
    </font>
    <font>
      <sz val="9"/>
      <name val="宋体"/>
      <family val="3"/>
      <charset val="134"/>
      <scheme val="minor"/>
    </font>
    <font>
      <b/>
      <sz val="10"/>
      <color rgb="FFF5F0E8"/>
      <name val="Microsoft YaHei"/>
      <family val="2"/>
      <charset val="134"/>
    </font>
    <font>
      <sz val="10"/>
      <color rgb="FF1A1A1A"/>
      <name val="Microsoft YaHei"/>
      <family val="2"/>
      <charset val="134"/>
    </font>
    <font>
      <b/>
      <sz val="12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0E8"/>
        <bgColor rgb="FFF5F0E8"/>
      </patternFill>
    </fill>
    <fill>
      <patternFill patternType="solid">
        <fgColor rgb="FF2C4A3B"/>
        <bgColor rgb="FF2C4A3B"/>
      </patternFill>
    </fill>
    <fill>
      <patternFill patternType="solid">
        <fgColor rgb="FFEDE8E0"/>
        <bgColor rgb="FFEDE8E0"/>
      </patternFill>
    </fill>
    <fill>
      <patternFill patternType="solid">
        <fgColor rgb="FFC76D45"/>
        <bgColor rgb="FFC76D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6" fillId="3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8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9" fillId="5" borderId="0" xfId="0" applyFont="1" applyFill="1" applyAlignment="1">
      <alignment horizontal="center" vertical="center"/>
    </xf>
    <xf numFmtId="3" fontId="9" fillId="5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4" fontId="10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3" fontId="11" fillId="2" borderId="0" xfId="0" applyNumberFormat="1" applyFont="1" applyFill="1" applyAlignment="1">
      <alignment horizontal="right" vertical="center"/>
    </xf>
    <xf numFmtId="0" fontId="13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right" vertical="center"/>
    </xf>
    <xf numFmtId="0" fontId="14" fillId="4" borderId="0" xfId="0" applyFont="1" applyFill="1" applyAlignment="1">
      <alignment horizontal="left" vertical="center"/>
    </xf>
    <xf numFmtId="3" fontId="14" fillId="4" borderId="0" xfId="0" applyNumberFormat="1" applyFont="1" applyFill="1" applyAlignment="1">
      <alignment horizontal="right" vertical="center"/>
    </xf>
    <xf numFmtId="0" fontId="14" fillId="2" borderId="0" xfId="0" applyFont="1" applyFill="1" applyAlignment="1">
      <alignment horizontal="left" vertical="center"/>
    </xf>
    <xf numFmtId="3" fontId="14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0" fillId="0" borderId="0" xfId="0"/>
    <xf numFmtId="0" fontId="3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3" fontId="4" fillId="2" borderId="0" xfId="0" applyNumberFormat="1" applyFont="1" applyFill="1" applyAlignment="1">
      <alignment horizontal="left" vertical="center"/>
    </xf>
    <xf numFmtId="4" fontId="4" fillId="2" borderId="0" xfId="0" applyNumberFormat="1" applyFont="1" applyFill="1" applyAlignment="1">
      <alignment horizontal="left" vertical="center"/>
    </xf>
    <xf numFmtId="3" fontId="5" fillId="2" borderId="0" xfId="0" applyNumberFormat="1" applyFont="1" applyFill="1" applyAlignment="1">
      <alignment horizontal="left" vertical="center"/>
    </xf>
    <xf numFmtId="0" fontId="15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预算概览!$B$11</c:f>
              <c:strCache>
                <c:ptCount val="1"/>
                <c:pt idx="0">
                  <c:v>金额</c:v>
                </c:pt>
              </c:strCache>
            </c:strRef>
          </c:tx>
          <c:spPr>
            <a:ln>
              <a:prstDash val="solid"/>
            </a:ln>
          </c:spPr>
          <c:invertIfNegative val="1"/>
          <c:dPt>
            <c:idx val="0"/>
            <c:invertIfNegative val="1"/>
            <c:bubble3D val="0"/>
            <c:spPr>
              <a:solidFill>
                <a:srgbClr val="2C4A3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BE-482E-BAF7-79899A3AC817}"/>
              </c:ext>
            </c:extLst>
          </c:dPt>
          <c:dPt>
            <c:idx val="1"/>
            <c:invertIfNegative val="1"/>
            <c:bubble3D val="0"/>
            <c:spPr>
              <a:solidFill>
                <a:srgbClr val="698777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BE-482E-BAF7-79899A3AC817}"/>
              </c:ext>
            </c:extLst>
          </c:dPt>
          <c:dPt>
            <c:idx val="2"/>
            <c:invertIfNegative val="1"/>
            <c:bubble3D val="0"/>
            <c:spPr>
              <a:solidFill>
                <a:srgbClr val="A5B8A5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BE-482E-BAF7-79899A3AC817}"/>
              </c:ext>
            </c:extLst>
          </c:dPt>
          <c:dPt>
            <c:idx val="3"/>
            <c:invertIfNegative val="1"/>
            <c:bubble3D val="0"/>
            <c:spPr>
              <a:solidFill>
                <a:srgbClr val="C76D45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BE-482E-BAF7-79899A3AC81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>
                    <a:latin typeface="Microsoft YaHei"/>
                    <a:ea typeface="Microsoft YaHei"/>
                    <a:cs typeface="Microsoft YaHei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预算概览!$A$12:$A$15</c:f>
              <c:strCache>
                <c:ptCount val="4"/>
                <c:pt idx="0">
                  <c:v>交通</c:v>
                </c:pt>
                <c:pt idx="1">
                  <c:v>住宿</c:v>
                </c:pt>
                <c:pt idx="2">
                  <c:v>餐饮</c:v>
                </c:pt>
                <c:pt idx="3">
                  <c:v>活动与保障</c:v>
                </c:pt>
              </c:strCache>
            </c:strRef>
          </c:cat>
          <c:val>
            <c:numRef>
              <c:f>预算概览!$B$12:$B$15</c:f>
              <c:numCache>
                <c:formatCode>#,##0</c:formatCode>
                <c:ptCount val="4"/>
                <c:pt idx="0">
                  <c:v>3600</c:v>
                </c:pt>
                <c:pt idx="1">
                  <c:v>4320</c:v>
                </c:pt>
                <c:pt idx="2">
                  <c:v>3264</c:v>
                </c:pt>
                <c:pt idx="3">
                  <c:v>2880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2BE-482E-BAF7-79899A3AC817}"/>
            </c:ext>
          </c:extLst>
        </c:ser>
        <c:dLbls>
          <c:dLblPos val="outEnd"/>
          <c:showLegendKey val="1"/>
          <c:showVal val="1"/>
          <c:showCatName val="1"/>
          <c:showSerName val="1"/>
          <c:showPercent val="1"/>
          <c:showBubbleSize val="1"/>
        </c:dLbls>
        <c:gapWidth val="6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solidFill>
          <a:srgbClr val="F5F0E8"/>
        </a:solidFill>
      </c:spPr>
    </c:plotArea>
    <c:plotVisOnly val="1"/>
    <c:dispBlanksAs val="gap"/>
    <c:showDLblsOverMax val="1"/>
  </c:chart>
  <c:spPr>
    <a:solidFill>
      <a:srgbClr val="F5F0E8"/>
    </a:solidFill>
    <a:ln w="9525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tint val="75000"/>
              <a:shade val="95000"/>
              <a:satMod val="105000"/>
            </a:sysClr>
          </a:solidFill>
          <a:prstDash val="solid"/>
          <a:round/>
        </a14:hiddenLine>
      </a:ext>
    </a:extLst>
  </c:spPr>
  <c:txPr>
    <a:bodyPr/>
    <a:lstStyle/>
    <a:p>
      <a:pPr>
        <a:defRPr sz="1000">
          <a:latin typeface="Microsoft YaHei"/>
          <a:ea typeface="Microsoft YaHei"/>
          <a:cs typeface="Microsoft YaHei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8940800" cy="24892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showGridLines="0" tabSelected="1" workbookViewId="0">
      <selection sqref="A1:N2"/>
    </sheetView>
  </sheetViews>
  <sheetFormatPr defaultRowHeight="14"/>
  <cols>
    <col min="1" max="1" width="17.6328125" customWidth="1"/>
    <col min="2" max="14" width="11.6328125" customWidth="1"/>
  </cols>
  <sheetData>
    <row r="1" spans="1:14" ht="24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24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4" customHeight="1">
      <c r="A3" s="23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1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4" customHeight="1">
      <c r="A5" s="21" t="s">
        <v>2</v>
      </c>
      <c r="B5" s="20"/>
      <c r="C5" s="20"/>
      <c r="D5" s="21" t="s">
        <v>3</v>
      </c>
      <c r="E5" s="20"/>
      <c r="F5" s="20"/>
      <c r="G5" s="21" t="s">
        <v>4</v>
      </c>
      <c r="H5" s="20"/>
      <c r="I5" s="20"/>
      <c r="J5" s="21" t="s">
        <v>5</v>
      </c>
      <c r="K5" s="20"/>
      <c r="L5" s="20"/>
      <c r="M5" s="1"/>
      <c r="N5" s="1"/>
    </row>
    <row r="6" spans="1:14" ht="14" customHeight="1">
      <c r="A6" s="24">
        <v>16800</v>
      </c>
      <c r="B6" s="20"/>
      <c r="C6" s="20"/>
      <c r="D6" s="24">
        <f>预算明细!E8</f>
        <v>14064</v>
      </c>
      <c r="E6" s="20"/>
      <c r="F6" s="20"/>
      <c r="G6" s="25">
        <f>预算明细!E9</f>
        <v>586</v>
      </c>
      <c r="H6" s="20"/>
      <c r="I6" s="20"/>
      <c r="J6" s="26">
        <f>预算明细!E10</f>
        <v>2736</v>
      </c>
      <c r="K6" s="20"/>
      <c r="L6" s="20"/>
      <c r="M6" s="1"/>
      <c r="N6" s="1"/>
    </row>
    <row r="7" spans="1:14" ht="14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"/>
      <c r="N7" s="1"/>
    </row>
    <row r="8" spans="1:14" ht="14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1"/>
      <c r="N8" s="1"/>
    </row>
    <row r="9" spans="1:14" ht="1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4" customHeight="1">
      <c r="A10" s="1"/>
      <c r="B10" s="1"/>
      <c r="C10" s="1"/>
      <c r="D10" s="27" t="s">
        <v>35</v>
      </c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4" customHeight="1">
      <c r="A11" s="13" t="s">
        <v>6</v>
      </c>
      <c r="B11" s="14" t="s">
        <v>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4" customHeight="1">
      <c r="A12" s="15" t="s">
        <v>8</v>
      </c>
      <c r="B12" s="16">
        <f>预算明细!I2</f>
        <v>3600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4" customHeight="1">
      <c r="A13" s="17" t="s">
        <v>9</v>
      </c>
      <c r="B13" s="18">
        <f>预算明细!I3</f>
        <v>4320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4" customHeight="1">
      <c r="A14" s="15" t="s">
        <v>10</v>
      </c>
      <c r="B14" s="16">
        <f>预算明细!I4</f>
        <v>3264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4" customHeight="1">
      <c r="A15" s="17" t="s">
        <v>11</v>
      </c>
      <c r="B15" s="18">
        <f>预算明细!I5</f>
        <v>2880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4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4" customHeight="1">
      <c r="A27" s="22" t="s">
        <v>12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4" ht="1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</sheetData>
  <mergeCells count="11">
    <mergeCell ref="A1:N2"/>
    <mergeCell ref="J5:L5"/>
    <mergeCell ref="A27:N27"/>
    <mergeCell ref="A3:N3"/>
    <mergeCell ref="A6:C8"/>
    <mergeCell ref="G6:I8"/>
    <mergeCell ref="D5:F5"/>
    <mergeCell ref="A5:C5"/>
    <mergeCell ref="D6:F8"/>
    <mergeCell ref="G5:I5"/>
    <mergeCell ref="J6:L8"/>
  </mergeCells>
  <phoneticPr fontId="12" type="noConversion"/>
  <printOptions horizontalCentered="1"/>
  <pageMargins left="0.3" right="0.3" top="0.4" bottom="0.4" header="0.5" footer="0.5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"/>
  <sheetViews>
    <sheetView showGridLines="0" workbookViewId="0">
      <pane ySplit="1" topLeftCell="A2" activePane="bottomLeft" state="frozen"/>
      <selection pane="bottomLeft"/>
    </sheetView>
  </sheetViews>
  <sheetFormatPr defaultRowHeight="14"/>
  <cols>
    <col min="1" max="1" width="16" customWidth="1"/>
    <col min="2" max="3" width="10" customWidth="1"/>
    <col min="4" max="4" width="12" customWidth="1"/>
    <col min="5" max="5" width="14" customWidth="1"/>
    <col min="6" max="6" width="20" customWidth="1"/>
    <col min="8" max="9" width="14" customWidth="1"/>
  </cols>
  <sheetData>
    <row r="1" spans="1:9" ht="28" customHeight="1">
      <c r="A1" s="2" t="s">
        <v>13</v>
      </c>
      <c r="B1" s="2" t="s">
        <v>14</v>
      </c>
      <c r="C1" s="2" t="s">
        <v>15</v>
      </c>
      <c r="D1" s="2" t="s">
        <v>16</v>
      </c>
      <c r="E1" s="2" t="s">
        <v>7</v>
      </c>
      <c r="F1" s="2" t="s">
        <v>17</v>
      </c>
      <c r="H1" s="2" t="s">
        <v>18</v>
      </c>
      <c r="I1" s="2" t="s">
        <v>7</v>
      </c>
    </row>
    <row r="2" spans="1:9" ht="24" customHeight="1">
      <c r="A2" s="3" t="s">
        <v>19</v>
      </c>
      <c r="B2" s="3">
        <v>1</v>
      </c>
      <c r="C2" s="3" t="s">
        <v>20</v>
      </c>
      <c r="D2" s="4">
        <v>3600</v>
      </c>
      <c r="E2" s="4">
        <f t="shared" ref="E2:E7" si="0">B2*D2</f>
        <v>3600</v>
      </c>
      <c r="F2" s="3" t="s">
        <v>21</v>
      </c>
      <c r="H2" s="5" t="s">
        <v>8</v>
      </c>
      <c r="I2" s="6">
        <f>E2</f>
        <v>3600</v>
      </c>
    </row>
    <row r="3" spans="1:9" ht="24" customHeight="1">
      <c r="A3" s="3" t="s">
        <v>9</v>
      </c>
      <c r="B3" s="3">
        <v>12</v>
      </c>
      <c r="C3" s="3" t="s">
        <v>22</v>
      </c>
      <c r="D3" s="4">
        <v>360</v>
      </c>
      <c r="E3" s="4">
        <f t="shared" si="0"/>
        <v>4320</v>
      </c>
      <c r="F3" s="3" t="s">
        <v>23</v>
      </c>
      <c r="H3" s="5" t="s">
        <v>9</v>
      </c>
      <c r="I3" s="6">
        <f>E3</f>
        <v>4320</v>
      </c>
    </row>
    <row r="4" spans="1:9" ht="24" customHeight="1">
      <c r="A4" s="3" t="s">
        <v>10</v>
      </c>
      <c r="B4" s="3">
        <v>48</v>
      </c>
      <c r="C4" s="3" t="s">
        <v>24</v>
      </c>
      <c r="D4" s="4">
        <v>68</v>
      </c>
      <c r="E4" s="4">
        <f t="shared" si="0"/>
        <v>3264</v>
      </c>
      <c r="F4" s="3" t="s">
        <v>25</v>
      </c>
      <c r="H4" s="5" t="s">
        <v>10</v>
      </c>
      <c r="I4" s="6">
        <f>E4</f>
        <v>3264</v>
      </c>
    </row>
    <row r="5" spans="1:9" ht="24" customHeight="1">
      <c r="A5" s="3" t="s">
        <v>26</v>
      </c>
      <c r="B5" s="3">
        <v>24</v>
      </c>
      <c r="C5" s="3" t="s">
        <v>27</v>
      </c>
      <c r="D5" s="4">
        <v>90</v>
      </c>
      <c r="E5" s="4">
        <f t="shared" si="0"/>
        <v>2160</v>
      </c>
      <c r="F5" s="3" t="s">
        <v>28</v>
      </c>
      <c r="H5" s="5" t="s">
        <v>11</v>
      </c>
      <c r="I5" s="6">
        <f>E5+E6+E7</f>
        <v>2880</v>
      </c>
    </row>
    <row r="6" spans="1:9" ht="24" customHeight="1">
      <c r="A6" s="3" t="s">
        <v>29</v>
      </c>
      <c r="B6" s="3">
        <v>24</v>
      </c>
      <c r="C6" s="3" t="s">
        <v>27</v>
      </c>
      <c r="D6" s="4">
        <v>12</v>
      </c>
      <c r="E6" s="4">
        <f t="shared" si="0"/>
        <v>288</v>
      </c>
      <c r="F6" s="3" t="s">
        <v>30</v>
      </c>
    </row>
    <row r="7" spans="1:9" ht="24" customHeight="1">
      <c r="A7" s="3" t="s">
        <v>31</v>
      </c>
      <c r="B7" s="3">
        <v>24</v>
      </c>
      <c r="C7" s="3" t="s">
        <v>27</v>
      </c>
      <c r="D7" s="4">
        <v>18</v>
      </c>
      <c r="E7" s="4">
        <f t="shared" si="0"/>
        <v>432</v>
      </c>
      <c r="F7" s="3" t="s">
        <v>32</v>
      </c>
    </row>
    <row r="8" spans="1:9" ht="24" customHeight="1">
      <c r="A8" s="7" t="s">
        <v>33</v>
      </c>
      <c r="E8" s="8">
        <f>SUM(E2:E7)</f>
        <v>14064</v>
      </c>
    </row>
    <row r="9" spans="1:9" ht="24" customHeight="1">
      <c r="A9" s="9" t="s">
        <v>34</v>
      </c>
      <c r="E9" s="10">
        <f>E8/24</f>
        <v>586</v>
      </c>
    </row>
    <row r="10" spans="1:9" ht="24" customHeight="1">
      <c r="A10" s="11" t="s">
        <v>5</v>
      </c>
      <c r="E10" s="12">
        <f>16800-E8</f>
        <v>2736</v>
      </c>
    </row>
  </sheetData>
  <phoneticPr fontId="12" type="noConversion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预算概览</vt:lpstr>
      <vt:lpstr>预算明细</vt:lpstr>
      <vt:lpstr>预算概览!Print_Area</vt:lpstr>
      <vt:lpstr>预算明细!Print_Area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tiantian liu</cp:lastModifiedBy>
  <dcterms:created xsi:type="dcterms:W3CDTF">2026-09-24T05:13:47Z</dcterms:created>
  <dcterms:modified xsi:type="dcterms:W3CDTF">2026-09-24T05:18:34Z</dcterms:modified>
</cp:coreProperties>
</file>